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970" windowHeight="607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<sst xmlns="http://schemas.openxmlformats.org/spreadsheetml/2006/main" count="35" uniqueCount="32">
  <si>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Nacional</t>
  </si>
  <si>
    <t>Unión Europea</t>
  </si>
  <si>
    <t>TOTAL</t>
  </si>
  <si>
    <t xml:space="preserve">Enero 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</si>
  <si>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</si>
  <si>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</si>
  <si>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</si>
  <si>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</si>
  <si>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</si>
  <si>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</si>
  <si>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</si>
  <si>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</si>
  <si>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</si>
  <si>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</si>
  <si>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</si>
  <si>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</si>
  <si>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O.C.T.</t>
  </si>
  <si>
    <t>Resto del mundo</t>
  </si>
  <si>
    <t>Tránsitos</t>
  </si>
  <si>
    <t>COMERCIAL</t>
  </si>
  <si>
    <t>Pasajeros</t>
  </si>
  <si>
    <t>TRÁFICO TOTAL</t>
  </si>
  <si>
    <t>MES</t>
  </si>
  <si>
    <t>REGULAR</t>
  </si>
  <si>
    <t>NO REGULAR</t>
  </si>
  <si>
    <t>Todo el mundo</t>
  </si>
  <si>
    <t>PASAJEROS SEGÚN SERVICIO</t>
  </si>
  <si>
    <t>UE Schengen</t>
  </si>
  <si>
    <t>UE no Schengen</t>
  </si>
  <si>
    <t>OTROS SERVICIOS COMERCIALES</t>
  </si>
  <si>
    <t>Nota: O.C.T.: Otras Clases de Tráfico.</t>
  </si>
  <si>
    <t>8.3.2. RESUMEN DEL TRÁFICO MENSUAL DE PASAJEROS. AÑO 2022.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</si>
</sst>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;[Red]#,##0"/>
    <numFmt numFmtId="184" formatCode="#,##0_);\(#,##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horizontal="right" wrapText="1"/>
    </xf>
    <xf numFmtId="0" fontId="0" fillId="0" borderId="23" xfId="0" applyNumberFormat="1" applyFont="1" applyBorder="1" applyAlignment="1">
      <alignment horizontal="right" wrapText="1"/>
    </xf>
    <xf numFmtId="0" fontId="0" fillId="0" borderId="24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26" xfId="0" applyNumberFormat="1" applyFont="1" applyBorder="1" applyAlignment="1">
      <alignment horizontal="right" wrapText="1"/>
    </xf>
    <xf numFmtId="3" fontId="0" fillId="0" borderId="27" xfId="0" applyNumberFormat="1" applyFont="1" applyBorder="1" applyAlignment="1">
      <alignment horizontal="right" wrapText="1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wrapText="1"/>
    </xf>
    <xf numFmtId="3" fontId="0" fillId="0" borderId="29" xfId="0" applyNumberFormat="1" applyFont="1" applyBorder="1" applyAlignment="1">
      <alignment horizontal="right" wrapText="1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0" fillId="0" borderId="30" xfId="0" applyNumberFormat="1" applyFont="1" applyBorder="1" applyAlignment="1">
      <alignment horizontal="right" wrapText="1"/>
    </xf>
    <xf numFmtId="0" fontId="0" fillId="0" borderId="31" xfId="0" applyNumberFormat="1" applyFont="1" applyBorder="1" applyAlignment="1">
      <alignment horizontal="right" wrapText="1"/>
    </xf>
    <xf numFmtId="0" fontId="0" fillId="0" borderId="12" xfId="0" applyNumberFormat="1" applyFont="1" applyBorder="1" applyAlignment="1">
      <alignment horizontal="right" wrapText="1"/>
    </xf>
    <xf numFmtId="0" fontId="0" fillId="0" borderId="32" xfId="0" applyNumberFormat="1" applyFont="1" applyBorder="1" applyAlignment="1">
      <alignment horizontal="right" wrapText="1"/>
    </xf>
    <xf numFmtId="0" fontId="0" fillId="0" borderId="33" xfId="0" applyNumberFormat="1" applyFont="1" applyBorder="1" applyAlignment="1">
      <alignment horizontal="right" wrapText="1"/>
    </xf>
    <xf numFmtId="0" fontId="0" fillId="0" borderId="34" xfId="0" applyNumberFormat="1" applyFont="1" applyBorder="1" applyAlignment="1">
      <alignment horizontal="right" wrapText="1"/>
    </xf>
    <xf numFmtId="3" fontId="0" fillId="0" borderId="35" xfId="0" applyNumberFormat="1" applyFont="1" applyBorder="1" applyAlignment="1">
      <alignment horizontal="right" wrapText="1"/>
    </xf>
    <xf numFmtId="3" fontId="1" fillId="0" borderId="36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3" fontId="0" fillId="0" borderId="30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" max="1" width="13.57421875" style="1" customWidth="1"/>
    <col min="2" max="3" width="9.28125" style="1" customWidth="1"/>
    <col min="4" max="4" width="10.140625" style="1" customWidth="1"/>
    <col min="5" max="5" width="9.28125" style="1" customWidth="1"/>
    <col min="6" max="6" width="10.140625" style="1" customWidth="1"/>
    <col min="7" max="7" width="9.00390625" style="1" customWidth="1"/>
    <col min="8" max="8" width="9.140625" style="1" customWidth="1"/>
    <col min="9" max="9" width="6.7109375" style="1" customWidth="1"/>
    <col min="10" max="10" width="9.7109375" style="1" customWidth="1"/>
    <col min="11" max="11" width="12.28125" style="1" customWidth="1"/>
    <col min="12" max="12" width="11.57421875" style="1" customWidth="1"/>
    <col min="13" max="13" width="15.421875" style="1" customWidth="1"/>
    <col min="14" max="14" width="9.57421875" style="1" customWidth="1"/>
    <col min="15" max="15" width="9.28125" style="1" customWidth="1"/>
    <col min="16" max="16384" width="9.140625" style="1" customWidth="1"/>
  </cols>
  <sheetData>
    <row r="1" ht="15.75">
      <c r="A1" s="2" t="s">
        <v>31</v>
      </c>
    </row>
    <row r="3" ht="13.5" thickBot="1"/>
    <row r="4" spans="1:15" ht="13.5" thickBot="1">
      <c r="A4" s="59" t="s">
        <v>22</v>
      </c>
      <c r="B4" s="62" t="s">
        <v>21</v>
      </c>
      <c r="C4" s="63"/>
      <c r="D4" s="63"/>
      <c r="E4" s="63"/>
      <c r="F4" s="63"/>
      <c r="G4" s="63"/>
      <c r="H4" s="63"/>
      <c r="I4" s="63"/>
      <c r="J4" s="64"/>
      <c r="K4" s="49" t="s">
        <v>26</v>
      </c>
      <c r="L4" s="50"/>
      <c r="M4" s="50"/>
      <c r="N4" s="50"/>
      <c r="O4" s="51"/>
    </row>
    <row r="5" spans="1:15" ht="13.5" thickBot="1">
      <c r="A5" s="60"/>
      <c r="B5" s="62" t="s">
        <v>19</v>
      </c>
      <c r="C5" s="68"/>
      <c r="D5" s="68"/>
      <c r="E5" s="68"/>
      <c r="F5" s="68"/>
      <c r="G5" s="69"/>
      <c r="H5" s="65" t="s">
        <v>18</v>
      </c>
      <c r="I5" s="70" t="s">
        <v>16</v>
      </c>
      <c r="J5" s="70" t="s">
        <v>2</v>
      </c>
      <c r="K5" s="52"/>
      <c r="L5" s="53"/>
      <c r="M5" s="53"/>
      <c r="N5" s="53"/>
      <c r="O5" s="48"/>
    </row>
    <row r="6" spans="1:15" ht="13.5" thickBot="1">
      <c r="A6" s="60"/>
      <c r="B6" s="62" t="s">
        <v>20</v>
      </c>
      <c r="C6" s="63"/>
      <c r="D6" s="63"/>
      <c r="E6" s="63"/>
      <c r="F6" s="63"/>
      <c r="G6" s="10"/>
      <c r="H6" s="66"/>
      <c r="I6" s="71"/>
      <c r="J6" s="73"/>
      <c r="K6" s="74" t="s">
        <v>23</v>
      </c>
      <c r="L6" s="54" t="s">
        <v>24</v>
      </c>
      <c r="M6" s="54" t="s">
        <v>29</v>
      </c>
      <c r="N6" s="57" t="s">
        <v>16</v>
      </c>
      <c r="O6" s="47" t="s">
        <v>2</v>
      </c>
    </row>
    <row r="7" spans="1:15" ht="26.25" thickBot="1">
      <c r="A7" s="61"/>
      <c r="B7" s="13" t="s">
        <v>0</v>
      </c>
      <c r="C7" s="14" t="s">
        <v>27</v>
      </c>
      <c r="D7" s="14" t="s">
        <v>28</v>
      </c>
      <c r="E7" s="15" t="s">
        <v>1</v>
      </c>
      <c r="F7" s="15" t="s">
        <v>17</v>
      </c>
      <c r="G7" s="16" t="s">
        <v>25</v>
      </c>
      <c r="H7" s="67"/>
      <c r="I7" s="72"/>
      <c r="J7" s="73"/>
      <c r="K7" s="75"/>
      <c r="L7" s="56"/>
      <c r="M7" s="55"/>
      <c r="N7" s="58"/>
      <c r="O7" s="48"/>
    </row>
    <row r="8" spans="1:15" ht="13.5" thickBot="1">
      <c r="A8" s="11" t="s">
        <v>3</v>
      </c>
      <c r="B8" s="29">
        <v>186102</v>
      </c>
      <c r="C8" s="30">
        <v>111621</v>
      </c>
      <c r="D8" s="30">
        <v>2666</v>
      </c>
      <c r="E8" s="31">
        <f>C8+D8</f>
        <v>114287</v>
      </c>
      <c r="F8" s="31">
        <f aca="true" t="shared" si="0" ref="F8:F19">G8-E8-B8</f>
        <v>19828</v>
      </c>
      <c r="G8" s="32">
        <v>320217</v>
      </c>
      <c r="H8" s="22">
        <v>332</v>
      </c>
      <c r="I8" s="40">
        <v>485</v>
      </c>
      <c r="J8" s="17">
        <f>G8+H8+I8</f>
        <v>321034</v>
      </c>
      <c r="K8" s="27">
        <v>318997</v>
      </c>
      <c r="L8" s="27">
        <v>1281</v>
      </c>
      <c r="M8" s="27">
        <v>270</v>
      </c>
      <c r="N8" s="37">
        <v>486</v>
      </c>
      <c r="O8" s="34">
        <f>SUM(K8:N8)</f>
        <v>321034</v>
      </c>
    </row>
    <row r="9" spans="1:15" ht="13.5" thickBot="1">
      <c r="A9" s="12" t="s">
        <v>4</v>
      </c>
      <c r="B9" s="33">
        <v>212035</v>
      </c>
      <c r="C9" s="17">
        <v>152617</v>
      </c>
      <c r="D9" s="17">
        <v>3224</v>
      </c>
      <c r="E9" s="31">
        <f aca="true" t="shared" si="1" ref="E9:E19">C9+D9</f>
        <v>155841</v>
      </c>
      <c r="F9" s="31">
        <f t="shared" si="0"/>
        <v>34441</v>
      </c>
      <c r="G9" s="18">
        <v>402317</v>
      </c>
      <c r="H9" s="23">
        <v>479</v>
      </c>
      <c r="I9" s="41">
        <v>127</v>
      </c>
      <c r="J9" s="17">
        <f aca="true" t="shared" si="2" ref="J9:J20">G9+H9+I9</f>
        <v>402923</v>
      </c>
      <c r="K9" s="26">
        <v>399685</v>
      </c>
      <c r="L9" s="26">
        <v>2704</v>
      </c>
      <c r="M9" s="26">
        <v>407</v>
      </c>
      <c r="N9" s="38">
        <v>127</v>
      </c>
      <c r="O9" s="35">
        <f aca="true" t="shared" si="3" ref="O9:O19">SUM(K9:N9)</f>
        <v>402923</v>
      </c>
    </row>
    <row r="10" spans="1:15" ht="13.5" thickBot="1">
      <c r="A10" s="12" t="s">
        <v>5</v>
      </c>
      <c r="B10" s="33">
        <v>278250</v>
      </c>
      <c r="C10" s="17">
        <v>193722</v>
      </c>
      <c r="D10" s="17">
        <v>3681</v>
      </c>
      <c r="E10" s="31">
        <f t="shared" si="1"/>
        <v>197403</v>
      </c>
      <c r="F10" s="31">
        <f t="shared" si="0"/>
        <v>65507</v>
      </c>
      <c r="G10" s="18">
        <v>541160</v>
      </c>
      <c r="H10" s="23">
        <v>1377</v>
      </c>
      <c r="I10" s="41">
        <v>153</v>
      </c>
      <c r="J10" s="17">
        <f t="shared" si="2"/>
        <v>542690</v>
      </c>
      <c r="K10" s="26">
        <v>534999</v>
      </c>
      <c r="L10" s="26">
        <v>6152</v>
      </c>
      <c r="M10" s="26">
        <v>1386</v>
      </c>
      <c r="N10" s="38">
        <v>153</v>
      </c>
      <c r="O10" s="35">
        <f t="shared" si="3"/>
        <v>542690</v>
      </c>
    </row>
    <row r="11" spans="1:15" ht="13.5" thickBot="1">
      <c r="A11" s="12" t="s">
        <v>6</v>
      </c>
      <c r="B11" s="33">
        <v>322851</v>
      </c>
      <c r="C11" s="17">
        <v>195026</v>
      </c>
      <c r="D11" s="17">
        <v>9193</v>
      </c>
      <c r="E11" s="31">
        <f t="shared" si="1"/>
        <v>204219</v>
      </c>
      <c r="F11" s="31">
        <f t="shared" si="0"/>
        <v>69864</v>
      </c>
      <c r="G11" s="18">
        <v>596934</v>
      </c>
      <c r="H11" s="23">
        <v>1030</v>
      </c>
      <c r="I11" s="41">
        <v>283</v>
      </c>
      <c r="J11" s="17">
        <f t="shared" si="2"/>
        <v>598247</v>
      </c>
      <c r="K11" s="26">
        <v>591324</v>
      </c>
      <c r="L11" s="26">
        <v>5547</v>
      </c>
      <c r="M11" s="26">
        <v>1093</v>
      </c>
      <c r="N11" s="38">
        <v>283</v>
      </c>
      <c r="O11" s="35">
        <f t="shared" si="3"/>
        <v>598247</v>
      </c>
    </row>
    <row r="12" spans="1:15" ht="13.5" thickBot="1">
      <c r="A12" s="12" t="s">
        <v>7</v>
      </c>
      <c r="B12" s="33">
        <v>335485</v>
      </c>
      <c r="C12" s="17">
        <v>220309</v>
      </c>
      <c r="D12" s="17">
        <v>9400</v>
      </c>
      <c r="E12" s="31">
        <f t="shared" si="1"/>
        <v>229709</v>
      </c>
      <c r="F12" s="31">
        <f t="shared" si="0"/>
        <v>69328</v>
      </c>
      <c r="G12" s="18">
        <v>634522</v>
      </c>
      <c r="H12" s="24">
        <v>522</v>
      </c>
      <c r="I12" s="41">
        <v>176</v>
      </c>
      <c r="J12" s="17">
        <f t="shared" si="2"/>
        <v>635220</v>
      </c>
      <c r="K12" s="26">
        <v>607973</v>
      </c>
      <c r="L12" s="26">
        <v>26549</v>
      </c>
      <c r="M12" s="26">
        <v>522</v>
      </c>
      <c r="N12" s="38">
        <v>176</v>
      </c>
      <c r="O12" s="35">
        <f t="shared" si="3"/>
        <v>635220</v>
      </c>
    </row>
    <row r="13" spans="1:15" ht="13.5" thickBot="1">
      <c r="A13" s="12" t="s">
        <v>8</v>
      </c>
      <c r="B13" s="33">
        <v>342963</v>
      </c>
      <c r="C13" s="17">
        <v>202984</v>
      </c>
      <c r="D13" s="17">
        <v>10071</v>
      </c>
      <c r="E13" s="31">
        <f t="shared" si="1"/>
        <v>213055</v>
      </c>
      <c r="F13" s="31">
        <f t="shared" si="0"/>
        <v>62936</v>
      </c>
      <c r="G13" s="18">
        <v>618954</v>
      </c>
      <c r="H13" s="23">
        <v>238</v>
      </c>
      <c r="I13" s="41">
        <v>257</v>
      </c>
      <c r="J13" s="17">
        <f t="shared" si="2"/>
        <v>619449</v>
      </c>
      <c r="K13" s="26">
        <v>615672</v>
      </c>
      <c r="L13" s="26">
        <v>3370</v>
      </c>
      <c r="M13" s="26">
        <v>150</v>
      </c>
      <c r="N13" s="38">
        <v>257</v>
      </c>
      <c r="O13" s="35">
        <f t="shared" si="3"/>
        <v>619449</v>
      </c>
    </row>
    <row r="14" spans="1:15" ht="13.5" thickBot="1">
      <c r="A14" s="12" t="s">
        <v>9</v>
      </c>
      <c r="B14" s="33">
        <v>349465</v>
      </c>
      <c r="C14" s="17">
        <v>179548</v>
      </c>
      <c r="D14" s="17">
        <v>12097</v>
      </c>
      <c r="E14" s="31">
        <f t="shared" si="1"/>
        <v>191645</v>
      </c>
      <c r="F14" s="31">
        <f t="shared" si="0"/>
        <v>65580</v>
      </c>
      <c r="G14" s="18">
        <v>606690</v>
      </c>
      <c r="H14" s="23">
        <v>1319</v>
      </c>
      <c r="I14" s="41">
        <v>711</v>
      </c>
      <c r="J14" s="17">
        <f t="shared" si="2"/>
        <v>608720</v>
      </c>
      <c r="K14" s="26">
        <v>605727</v>
      </c>
      <c r="L14" s="26">
        <v>1144</v>
      </c>
      <c r="M14" s="26">
        <v>860</v>
      </c>
      <c r="N14" s="38">
        <v>989</v>
      </c>
      <c r="O14" s="35">
        <f t="shared" si="3"/>
        <v>608720</v>
      </c>
    </row>
    <row r="15" spans="1:15" ht="13.5" thickBot="1">
      <c r="A15" s="12" t="s">
        <v>10</v>
      </c>
      <c r="B15" s="33">
        <v>347747</v>
      </c>
      <c r="C15" s="17">
        <v>182566</v>
      </c>
      <c r="D15" s="17">
        <v>12556</v>
      </c>
      <c r="E15" s="31">
        <f t="shared" si="1"/>
        <v>195122</v>
      </c>
      <c r="F15" s="31">
        <f t="shared" si="0"/>
        <v>73398</v>
      </c>
      <c r="G15" s="18">
        <v>616267</v>
      </c>
      <c r="H15" s="24">
        <v>154</v>
      </c>
      <c r="I15" s="41">
        <v>161</v>
      </c>
      <c r="J15" s="17">
        <f t="shared" si="2"/>
        <v>616582</v>
      </c>
      <c r="K15" s="26">
        <v>614723</v>
      </c>
      <c r="L15" s="26">
        <v>1548</v>
      </c>
      <c r="M15" s="26">
        <v>150</v>
      </c>
      <c r="N15" s="38">
        <v>161</v>
      </c>
      <c r="O15" s="35">
        <f t="shared" si="3"/>
        <v>616582</v>
      </c>
    </row>
    <row r="16" spans="1:15" ht="13.5" thickBot="1">
      <c r="A16" s="12" t="s">
        <v>11</v>
      </c>
      <c r="B16" s="33">
        <v>346841</v>
      </c>
      <c r="C16" s="17">
        <v>197942</v>
      </c>
      <c r="D16" s="17">
        <v>9944</v>
      </c>
      <c r="E16" s="31">
        <f t="shared" si="1"/>
        <v>207886</v>
      </c>
      <c r="F16" s="31">
        <f t="shared" si="0"/>
        <v>70095</v>
      </c>
      <c r="G16" s="18">
        <v>624822</v>
      </c>
      <c r="H16" s="23">
        <v>461</v>
      </c>
      <c r="I16" s="41">
        <v>73</v>
      </c>
      <c r="J16" s="17">
        <f t="shared" si="2"/>
        <v>625356</v>
      </c>
      <c r="K16" s="26">
        <v>621612</v>
      </c>
      <c r="L16" s="26">
        <v>3187</v>
      </c>
      <c r="M16" s="26">
        <v>477</v>
      </c>
      <c r="N16" s="38">
        <v>80</v>
      </c>
      <c r="O16" s="35">
        <f t="shared" si="3"/>
        <v>625356</v>
      </c>
    </row>
    <row r="17" spans="1:15" ht="13.5" thickBot="1">
      <c r="A17" s="12" t="s">
        <v>12</v>
      </c>
      <c r="B17" s="33">
        <v>357204</v>
      </c>
      <c r="C17" s="17">
        <v>221060</v>
      </c>
      <c r="D17" s="17">
        <v>9389</v>
      </c>
      <c r="E17" s="31">
        <f t="shared" si="1"/>
        <v>230449</v>
      </c>
      <c r="F17" s="31">
        <f t="shared" si="0"/>
        <v>77412</v>
      </c>
      <c r="G17" s="18">
        <v>665065</v>
      </c>
      <c r="H17" s="23">
        <v>710</v>
      </c>
      <c r="I17" s="41">
        <v>202</v>
      </c>
      <c r="J17" s="17">
        <f t="shared" si="2"/>
        <v>665977</v>
      </c>
      <c r="K17" s="26">
        <v>658117</v>
      </c>
      <c r="L17" s="26">
        <v>6949</v>
      </c>
      <c r="M17" s="26">
        <v>705</v>
      </c>
      <c r="N17" s="38">
        <v>206</v>
      </c>
      <c r="O17" s="35">
        <f t="shared" si="3"/>
        <v>665977</v>
      </c>
    </row>
    <row r="18" spans="1:15" ht="13.5" thickBot="1">
      <c r="A18" s="12" t="s">
        <v>13</v>
      </c>
      <c r="B18" s="33">
        <v>291088</v>
      </c>
      <c r="C18" s="17">
        <v>208720</v>
      </c>
      <c r="D18" s="17">
        <v>10062</v>
      </c>
      <c r="E18" s="31">
        <f t="shared" si="1"/>
        <v>218782</v>
      </c>
      <c r="F18" s="31">
        <f t="shared" si="0"/>
        <v>63948</v>
      </c>
      <c r="G18" s="18">
        <v>573818</v>
      </c>
      <c r="H18" s="24">
        <v>2050</v>
      </c>
      <c r="I18" s="41">
        <v>110</v>
      </c>
      <c r="J18" s="17">
        <f t="shared" si="2"/>
        <v>575978</v>
      </c>
      <c r="K18" s="26">
        <v>570309</v>
      </c>
      <c r="L18" s="26">
        <v>3509</v>
      </c>
      <c r="M18" s="26">
        <v>2048</v>
      </c>
      <c r="N18" s="38">
        <v>112</v>
      </c>
      <c r="O18" s="35">
        <f t="shared" si="3"/>
        <v>575978</v>
      </c>
    </row>
    <row r="19" spans="1:15" ht="13.5" thickBot="1">
      <c r="A19" s="12" t="s">
        <v>14</v>
      </c>
      <c r="B19" s="19">
        <v>296400</v>
      </c>
      <c r="C19" s="20">
        <v>193615</v>
      </c>
      <c r="D19" s="20">
        <v>9190</v>
      </c>
      <c r="E19" s="31">
        <f t="shared" si="1"/>
        <v>202805</v>
      </c>
      <c r="F19" s="31">
        <f t="shared" si="0"/>
        <v>66774</v>
      </c>
      <c r="G19" s="21">
        <v>565979</v>
      </c>
      <c r="H19" s="25">
        <v>1106</v>
      </c>
      <c r="I19" s="42">
        <v>192</v>
      </c>
      <c r="J19" s="43">
        <f t="shared" si="2"/>
        <v>567277</v>
      </c>
      <c r="K19" s="28">
        <v>563342</v>
      </c>
      <c r="L19" s="28">
        <v>2645</v>
      </c>
      <c r="M19" s="28">
        <v>1098</v>
      </c>
      <c r="N19" s="39">
        <v>192</v>
      </c>
      <c r="O19" s="35">
        <f t="shared" si="3"/>
        <v>567277</v>
      </c>
    </row>
    <row r="20" spans="1:15" ht="13.5" thickBot="1">
      <c r="A20" s="9" t="s">
        <v>2</v>
      </c>
      <c r="B20" s="3">
        <f aca="true" t="shared" si="4" ref="B20:G20">SUM(B8:B19)</f>
        <v>3666431</v>
      </c>
      <c r="C20" s="4">
        <f t="shared" si="4"/>
        <v>2259730</v>
      </c>
      <c r="D20" s="4">
        <f t="shared" si="4"/>
        <v>101473</v>
      </c>
      <c r="E20" s="4">
        <f t="shared" si="4"/>
        <v>2361203</v>
      </c>
      <c r="F20" s="4">
        <f t="shared" si="4"/>
        <v>739111</v>
      </c>
      <c r="G20" s="5">
        <f t="shared" si="4"/>
        <v>6766745</v>
      </c>
      <c r="H20" s="5">
        <f>SUM(H8:H19)</f>
        <v>9778</v>
      </c>
      <c r="I20" s="3">
        <f>SUM(I8:I19)</f>
        <v>2930</v>
      </c>
      <c r="J20" s="44">
        <f t="shared" si="2"/>
        <v>6779453</v>
      </c>
      <c r="K20" s="4">
        <f>SUM(K8:K19)</f>
        <v>6702480</v>
      </c>
      <c r="L20" s="4">
        <f>SUM(L8:L19)</f>
        <v>64585</v>
      </c>
      <c r="M20" s="6">
        <f>SUM(M8:M19)</f>
        <v>9166</v>
      </c>
      <c r="N20" s="7">
        <f>SUM(N8:N19)</f>
        <v>3222</v>
      </c>
      <c r="O20" s="36">
        <f>SUM(O8:O19)</f>
        <v>6779453</v>
      </c>
    </row>
    <row r="22" spans="1:3" ht="12.75">
      <c r="A22" s="45" t="s">
        <v>30</v>
      </c>
      <c r="B22" s="8"/>
      <c r="C22" s="8"/>
    </row>
    <row r="23" ht="12.75">
      <c r="A23" s="46"/>
    </row>
    <row r="24" ht="12.75">
      <c r="A24" s="45" t="s">
        <v>15</v>
      </c>
    </row>
  </sheetData>
  <sheetProtection/>
  <mergeCells count="13">
    <mergeCell ref="O6:O7"/>
    <mergeCell ref="J5:J7"/>
    <mergeCell ref="B6:F6"/>
    <mergeCell ref="K6:K7"/>
    <mergeCell ref="L6:L7"/>
    <mergeCell ref="M6:M7"/>
    <mergeCell ref="N6:N7"/>
    <mergeCell ref="A4:A7"/>
    <mergeCell ref="B4:J4"/>
    <mergeCell ref="K4:O5"/>
    <mergeCell ref="B5:G5"/>
    <mergeCell ref="H5:H7"/>
    <mergeCell ref="I5:I7"/>
  </mergeCells>
  <printOptions/>
  <pageMargins left="0.75" right="0.75" top="1" bottom="1" header="0" footer="0"/>
  <pageSetup fitToWidth="0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Fernanda Moreno Nisa</cp:lastModifiedBy>
  <cp:lastPrinted>2022-03-01T08:33:11Z</cp:lastPrinted>
  <dcterms:created xsi:type="dcterms:W3CDTF">1996-11-27T10:00:04Z</dcterms:created>
  <dcterms:modified xsi:type="dcterms:W3CDTF">2023-03-09T11:19:58Z</dcterms:modified>
  <cp:category/>
  <cp:version/>
  <cp:contentType/>
  <cp:contentStatus/>
</cp:coreProperties>
</file>